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S Math\Applied Math 12\Financial\"/>
    </mc:Choice>
  </mc:AlternateContent>
  <bookViews>
    <workbookView xWindow="0" yWindow="0" windowWidth="19200" windowHeight="8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1" i="1" l="1"/>
  <c r="C19" i="1"/>
  <c r="C15" i="1"/>
  <c r="C14" i="1"/>
  <c r="C16" i="1" l="1"/>
  <c r="C17" i="1" s="1"/>
  <c r="C18" i="1" l="1"/>
  <c r="C20" i="1" s="1"/>
  <c r="C21" i="1" s="1"/>
  <c r="C23" i="1" s="1"/>
  <c r="C22" i="1" l="1"/>
</calcChain>
</file>

<file path=xl/sharedStrings.xml><?xml version="1.0" encoding="utf-8"?>
<sst xmlns="http://schemas.openxmlformats.org/spreadsheetml/2006/main" count="27" uniqueCount="25">
  <si>
    <t>Buying a Car</t>
  </si>
  <si>
    <t>Cost of Vehicle</t>
  </si>
  <si>
    <t>PST + GST (%)</t>
  </si>
  <si>
    <t>Interest Rate</t>
  </si>
  <si>
    <t>Payment Frequency</t>
  </si>
  <si>
    <t>Annual</t>
  </si>
  <si>
    <t>Semi-Annual</t>
  </si>
  <si>
    <t>Quarterly</t>
  </si>
  <si>
    <t>Monthly</t>
  </si>
  <si>
    <t>Biweekly</t>
  </si>
  <si>
    <t>Weekly</t>
  </si>
  <si>
    <t>Term of Loan (Years)</t>
  </si>
  <si>
    <t>Minus Trade</t>
  </si>
  <si>
    <t>Price After Trade</t>
  </si>
  <si>
    <t>Taxes</t>
  </si>
  <si>
    <t>Total Purchase Price</t>
  </si>
  <si>
    <t>Minus Down Payment</t>
  </si>
  <si>
    <t>Principal for Loan</t>
  </si>
  <si>
    <t>Payment</t>
  </si>
  <si>
    <t>Total Cost of Purchasing</t>
  </si>
  <si>
    <t>Interest Paid</t>
  </si>
  <si>
    <t>Trade-In Value</t>
  </si>
  <si>
    <t>Down Payment</t>
  </si>
  <si>
    <t>Number of Payments</t>
  </si>
  <si>
    <t>Semi-Monthly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</si>
</sst>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Fill="1"/>
    <xf numFmtId="0" fontId="5" fillId="0" borderId="0" xfId="0" applyFont="1"/>
    <xf numFmtId="0" fontId="6" fillId="0" borderId="0" xfId="0" applyFont="1"/>
    <xf numFmtId="0" fontId="4" fillId="2" borderId="1" xfId="0" applyFont="1" applyFill="1" applyBorder="1"/>
    <xf numFmtId="7" fontId="3" fillId="2" borderId="1" xfId="1" applyNumberFormat="1" applyFont="1" applyFill="1" applyBorder="1" applyAlignment="1">
      <alignment horizontal="left"/>
    </xf>
    <xf numFmtId="9" fontId="3" fillId="2" borderId="1" xfId="2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7" fontId="7" fillId="3" borderId="1" xfId="0" applyNumberFormat="1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left"/>
    </xf>
    <xf numFmtId="10" fontId="3" fillId="2" borderId="1" xfId="2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7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showGridLines="0" tabSelected="1" workbookViewId="0">
      <selection activeCell="I32" sqref="I32"/>
    </sheetView>
  </sheetViews>
  <sheetFormatPr defaultRowHeight="15" x14ac:dyDescent="0.25"/>
  <cols>
    <col min="2" max="2" width="26.5703125" bestFit="1" customWidth="1"/>
    <col min="3" max="3" width="14" bestFit="1" customWidth="1"/>
    <col min="5" max="5" width="12.28515625" customWidth="1"/>
  </cols>
  <sheetData>
    <row r="1" spans="1:5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A1" s="4" t="s">
        <v>5</v>
      </c>
    </row>
    <row r="2" spans="1:5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BA2" s="4" t="s">
        <v>6</v>
      </c>
    </row>
    <row r="3" spans="1:53" ht="23.25" x14ac:dyDescent="0.35">
      <c r="A3" s="2"/>
      <c r="B3" s="2"/>
      <c r="C3" s="5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BA3" s="4" t="s">
        <v>7</v>
      </c>
    </row>
    <row r="4" spans="1:5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BA4" s="4" t="s">
        <v>8</v>
      </c>
    </row>
    <row r="5" spans="1:53" x14ac:dyDescent="0.25">
      <c r="A5" s="2"/>
      <c r="B5" s="6" t="s">
        <v>1</v>
      </c>
      <c r="C5" s="7">
        <v>27115.5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BA5" s="4" t="s">
        <v>24</v>
      </c>
    </row>
    <row r="6" spans="1:53" x14ac:dyDescent="0.25">
      <c r="A6" s="2"/>
      <c r="B6" s="6" t="s">
        <v>2</v>
      </c>
      <c r="C6" s="8">
        <v>0.12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BA6" s="4" t="s">
        <v>9</v>
      </c>
    </row>
    <row r="7" spans="1:53" x14ac:dyDescent="0.25">
      <c r="A7" s="2"/>
      <c r="B7" s="6" t="s">
        <v>21</v>
      </c>
      <c r="C7" s="9">
        <v>1000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BA7" s="4" t="s">
        <v>10</v>
      </c>
    </row>
    <row r="8" spans="1:53" x14ac:dyDescent="0.25">
      <c r="A8" s="2"/>
      <c r="B8" s="6" t="s">
        <v>22</v>
      </c>
      <c r="C8" s="9">
        <v>2000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53" x14ac:dyDescent="0.25">
      <c r="A9" s="2"/>
      <c r="B9" s="6" t="s">
        <v>3</v>
      </c>
      <c r="C9" s="15">
        <v>3.85E-2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53" x14ac:dyDescent="0.25">
      <c r="A10" s="2"/>
      <c r="B10" s="6" t="s">
        <v>4</v>
      </c>
      <c r="C10" s="10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53" x14ac:dyDescent="0.25">
      <c r="A11" s="2"/>
      <c r="B11" s="6" t="s">
        <v>11</v>
      </c>
      <c r="C11" s="11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53" x14ac:dyDescent="0.25">
      <c r="A12" s="2"/>
      <c r="B12" s="1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53" x14ac:dyDescent="0.25">
      <c r="A13" s="2"/>
      <c r="B13" s="1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53" x14ac:dyDescent="0.25">
      <c r="A14" s="2"/>
      <c r="B14" s="12" t="s">
        <v>1</v>
      </c>
      <c r="C14" s="13">
        <f>C5</f>
        <v>27115.5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53" x14ac:dyDescent="0.25">
      <c r="A15" s="2"/>
      <c r="B15" s="12" t="s">
        <v>12</v>
      </c>
      <c r="C15" s="14">
        <f>C7</f>
        <v>1000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53" x14ac:dyDescent="0.25">
      <c r="A16" s="2"/>
      <c r="B16" s="12" t="s">
        <v>13</v>
      </c>
      <c r="C16" s="13">
        <f>C14-C15</f>
        <v>26115.5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12" t="s">
        <v>14</v>
      </c>
      <c r="C17" s="13">
        <f>C16*C6</f>
        <v>3133.8599999999997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12" t="s">
        <v>15</v>
      </c>
      <c r="C18" s="13">
        <f>C16+C17</f>
        <v>29249.360000000001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12" t="s">
        <v>16</v>
      </c>
      <c r="C19" s="14">
        <f>C8</f>
        <v>2000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12" t="s">
        <v>17</v>
      </c>
      <c r="C20" s="13">
        <f>C18-C19</f>
        <v>27249.360000000001</v>
      </c>
      <c r="D20" s="16" t="s">
        <v>23</v>
      </c>
      <c r="E20" s="1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/>
      <c r="B21" s="12" t="s">
        <v>18</v>
      </c>
      <c r="C21" s="14">
        <f>IF(C10="Annual",PMT(C9,C11,-C20,0,0),IF(C10="Semi-Annual",PMT(C9/2,D21,-C20,0,0),IF(C10="Quarterly",PMT(C9/4,D21,-C20,0,0),IF(C10="Monthly",PMT(C9/12,D21,-C20,0,0),IF(C10="Semi-Monthly",PMT(C9/24,D21,-C20,0,0),IF(C10="Biweekly",PMT(C9/26,D21,-C20,0,0),PMT(C9/52,D21,-C20,0,0)))))))</f>
        <v>499.996004965635</v>
      </c>
      <c r="D21" s="18">
        <f>IF(C10="Annual",1*C11,IF(C10="Semi-Annual",2*C11,IF(C10="Quarterly",4*C11,IF(C10="Monthly",12*C11,IF(C10="Semi-Monthly",24*C11,IF(C10="Biweekly",26*C11,52*C11))))))</f>
        <v>60</v>
      </c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12" t="s">
        <v>19</v>
      </c>
      <c r="C22" s="14">
        <f>C7+C8+C21*D21</f>
        <v>32999.760297938104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12" t="s">
        <v>20</v>
      </c>
      <c r="C23" s="14">
        <f>C21*D21-C20</f>
        <v>2750.4002979381003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</sheetData>
  <dataConsolidate/>
  <mergeCells count="2">
    <mergeCell ref="D20:E20"/>
    <mergeCell ref="D21:E21"/>
  </mergeCells>
  <dataValidations count="1">
    <dataValidation type="list" allowBlank="1" showInputMessage="1" showErrorMessage="1" sqref="C10">
      <formula1>$BA$1:$BA$7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admin</cp:lastModifiedBy>
  <dcterms:created xsi:type="dcterms:W3CDTF">2011-07-09T22:44:31Z</dcterms:created>
  <dcterms:modified xsi:type="dcterms:W3CDTF">2018-02-20T16:10:49Z</dcterms:modified>
</cp:coreProperties>
</file>